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161luzi\Desktop\Projektanti - podpora TI NIBE\Výpočtové programy NIBE\"/>
    </mc:Choice>
  </mc:AlternateContent>
  <xr:revisionPtr revIDLastSave="0" documentId="13_ncr:1_{D88C1DDC-6E40-4B59-912E-AB459084355F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List1" sheetId="1" r:id="rId1"/>
    <sheet name="List2" sheetId="2" r:id="rId2"/>
  </sheets>
  <definedNames>
    <definedName name="Smerový_činiteľ">List1!$AB$81:$AB$84</definedName>
    <definedName name="Typ_tepelného_čerpadla">List1!$AB$64:$AB$75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11" i="1" l="1"/>
  <c r="C23" i="1" s="1"/>
  <c r="K23" i="1" l="1"/>
  <c r="D35" i="1" s="1"/>
  <c r="D32" i="1"/>
</calcChain>
</file>

<file path=xl/sharedStrings.xml><?xml version="1.0" encoding="utf-8"?>
<sst xmlns="http://schemas.openxmlformats.org/spreadsheetml/2006/main" count="89" uniqueCount="67">
  <si>
    <t>AMS 10-6</t>
  </si>
  <si>
    <t>AMS 10-8</t>
  </si>
  <si>
    <t>AMS 10-12</t>
  </si>
  <si>
    <t>AMS 10-16</t>
  </si>
  <si>
    <t>F2040-6</t>
  </si>
  <si>
    <t>F2040-8</t>
  </si>
  <si>
    <t>F2040-12</t>
  </si>
  <si>
    <t>F2040-16</t>
  </si>
  <si>
    <t>F2120-8</t>
  </si>
  <si>
    <t>F2120-12</t>
  </si>
  <si>
    <t>F2120-16</t>
  </si>
  <si>
    <t>F2120-20</t>
  </si>
  <si>
    <t>Typ tepelného čerpadla</t>
  </si>
  <si>
    <t>Hladina akustického výkonu</t>
  </si>
  <si>
    <t>Q1</t>
  </si>
  <si>
    <t>Q2</t>
  </si>
  <si>
    <t>Q3</t>
  </si>
  <si>
    <t>Q4</t>
  </si>
  <si>
    <t>[-]</t>
  </si>
  <si>
    <r>
      <t>L</t>
    </r>
    <r>
      <rPr>
        <b/>
        <sz val="8"/>
        <rFont val="Arial Narrow"/>
        <family val="2"/>
        <charset val="238"/>
      </rPr>
      <t>p</t>
    </r>
    <r>
      <rPr>
        <b/>
        <sz val="11"/>
        <rFont val="Arial Narrow"/>
        <family val="2"/>
        <charset val="238"/>
      </rPr>
      <t>=</t>
    </r>
  </si>
  <si>
    <t>Zástavba územia:</t>
  </si>
  <si>
    <t>Zdravotnícké areály, prírodné rezervácie</t>
  </si>
  <si>
    <t>40 dB</t>
  </si>
  <si>
    <t>Školské a kultúrne priestory, rekreačné priestory celomestského významu, prímestské rekreačné priestory, kúpeľné územia a iné priestory vyžadujúce ochranu</t>
  </si>
  <si>
    <t>45 dB</t>
  </si>
  <si>
    <t>50 dB</t>
  </si>
  <si>
    <t>Obytné priestory na obytnom území  prímestskom a menšie sídliskové útvary</t>
  </si>
  <si>
    <t>Obytné priestory na obytnom území vnútri mestskej zástavby</t>
  </si>
  <si>
    <t>55 dB</t>
  </si>
  <si>
    <t>Zmiešané zóny</t>
  </si>
  <si>
    <t>60 dB</t>
  </si>
  <si>
    <t>Výrobné zóny, dopravné zóny s ojedinelými stavbami pre bývanie</t>
  </si>
  <si>
    <t>70 dB</t>
  </si>
  <si>
    <t>VÝPOČET HODNOTY AKUSTICKÉHO TLAKU V ZÁVISLOSTI NA VZDÁLENOSTI OD ZDROJE HLUKU A UMÍSTĚNÍ VENKOVNÍ JEDNOTKY TEPELNÉHO ČERPADLA NIBE</t>
  </si>
  <si>
    <t>Výběr tepelného čerpadla vzduch / voda NIBE:</t>
  </si>
  <si>
    <r>
      <t>Hladina akustického výkonu podle EN 12102 L</t>
    </r>
    <r>
      <rPr>
        <sz val="8"/>
        <color theme="1"/>
        <rFont val="Arial Narrow"/>
        <family val="2"/>
        <charset val="238"/>
      </rPr>
      <t>w</t>
    </r>
    <r>
      <rPr>
        <sz val="11"/>
        <color theme="1"/>
        <rFont val="Arial Narrow"/>
        <family val="2"/>
        <charset val="238"/>
      </rPr>
      <t xml:space="preserve"> (A):</t>
    </r>
  </si>
  <si>
    <t>Směrový činitel "Q"charakterizující umístění  TČ:</t>
  </si>
  <si>
    <t>Q1 - volný prostor</t>
  </si>
  <si>
    <t>Q2 - poloprostor (na zemi, na střeše)</t>
  </si>
  <si>
    <t>Q3 - čtvrtina prostoru (u zdi na zemi)</t>
  </si>
  <si>
    <t>Vzdálenost venkovní jednotky TČ od hranice pozemku (m):</t>
  </si>
  <si>
    <t>Pro přibližně bodový zdroj zvuku vyzařující rovnoměrně do všech směrů, tzn. že se akustická energie šíří ve tvaru kulových vlnoploch, platí:</t>
  </si>
  <si>
    <t>Hodnocení hlučnosti k hranicím sousedního pozemku:</t>
  </si>
  <si>
    <r>
      <t>Ekvivalentní hladina hluku A, L</t>
    </r>
    <r>
      <rPr>
        <sz val="8"/>
        <color theme="1"/>
        <rFont val="Arial Narrow"/>
        <family val="2"/>
        <charset val="238"/>
      </rPr>
      <t>Aeq, T</t>
    </r>
    <r>
      <rPr>
        <sz val="11"/>
        <color theme="1"/>
        <rFont val="Arial Narrow"/>
        <family val="2"/>
        <charset val="238"/>
      </rPr>
      <t xml:space="preserve"> je dosud nejen u nás legislativní zavedeným kritériem pro hodnocení hlučnosti v životním prostředí. Ekvivalentní hladina hluku A je energetický průměr okamžitých hladin akustického tlaku A a vyjadřuje se v dB. Zjednodušeně řečeno: ekvivalentní hladina hluku je trvalá hladina hluku, mající na lidský organismus přibližně stejný účinek jako hluk časově proměnný.</t>
    </r>
  </si>
  <si>
    <t>Tepelná čerpadla NIBE nevykazují přítomnost tónové složky ve zvukovém spektru!</t>
  </si>
  <si>
    <t>Maximálna hladina akustického výkonu v redukovanom režime v noci:</t>
  </si>
  <si>
    <t>dB (A)</t>
  </si>
  <si>
    <r>
      <t>L</t>
    </r>
    <r>
      <rPr>
        <b/>
        <sz val="8"/>
        <color theme="1"/>
        <rFont val="Arial Narrow"/>
        <family val="2"/>
        <charset val="238"/>
      </rPr>
      <t xml:space="preserve">p </t>
    </r>
    <r>
      <rPr>
        <b/>
        <sz val="11"/>
        <color theme="1"/>
        <rFont val="Arial Narrow"/>
        <family val="2"/>
        <charset val="238"/>
      </rPr>
      <t>= L</t>
    </r>
    <r>
      <rPr>
        <b/>
        <sz val="8"/>
        <color theme="1"/>
        <rFont val="Arial Narrow"/>
        <family val="2"/>
        <charset val="238"/>
      </rPr>
      <t>w</t>
    </r>
    <r>
      <rPr>
        <b/>
        <sz val="11"/>
        <color theme="1"/>
        <rFont val="Arial Narrow"/>
        <family val="2"/>
        <charset val="238"/>
      </rPr>
      <t xml:space="preserve"> + 10 log (Q / 4πr2)  dB (A)</t>
    </r>
  </si>
  <si>
    <t>Vypracoval:</t>
  </si>
  <si>
    <t>Družstevní závody Dražice - strojírna s.r.o.</t>
  </si>
  <si>
    <t>Dražice 69</t>
  </si>
  <si>
    <t>294 71 Benátky nad Jizerou</t>
  </si>
  <si>
    <t>Česká republika</t>
  </si>
  <si>
    <t>Posouzení pro denní dobu od 6:00 do 22:00:</t>
  </si>
  <si>
    <t>Posouzení pro noční dobu od 22:00 do 6:00:</t>
  </si>
  <si>
    <t>Max. hladina akustického výkonu v redukovaném režimu:</t>
  </si>
  <si>
    <t>Pozn.: Výpočet hladiny akustického tlaku byl vyhotoven na základě dodané projektové dokumentace, případně podkladů, které určili místo osazení venkovní jednotky a odstupovou vzdálenost od posuzovaného bodu nebo hranice pozemku.</t>
  </si>
  <si>
    <t>Maximálna hladina akustického výkonu:</t>
  </si>
  <si>
    <t>Max. hladina akustického výkonu:</t>
  </si>
  <si>
    <t>Posouzení pro noční dobu:</t>
  </si>
  <si>
    <t>Posouzení pro denní dobu:</t>
  </si>
  <si>
    <t>Výběr TČ</t>
  </si>
  <si>
    <t>S2125-8</t>
  </si>
  <si>
    <t>S2125-12</t>
  </si>
  <si>
    <t>Q4 - osmina prostoru (v rohu)</t>
  </si>
  <si>
    <t>Datum, Město</t>
  </si>
  <si>
    <r>
      <t>Mezní hodnota pro venkovní prostředí L</t>
    </r>
    <r>
      <rPr>
        <sz val="8"/>
        <color theme="1"/>
        <rFont val="Arial Narrow"/>
        <family val="2"/>
        <charset val="238"/>
      </rPr>
      <t>Aeq, T</t>
    </r>
    <r>
      <rPr>
        <sz val="11"/>
        <color theme="1"/>
        <rFont val="Arial Narrow"/>
        <family val="2"/>
        <charset val="238"/>
      </rPr>
      <t xml:space="preserve"> = 50 dB (A) podle NV ze dne 15.6.2016, kterým se mění nařízení vlády č.272 / 2011 Sb., o ochraně zdraví před nepříznivými účinky hluku a vibrací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</si>
</sst>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4" borderId="0" xfId="0" applyFill="1" applyBorder="1"/>
    <xf numFmtId="0" fontId="1" fillId="4" borderId="0" xfId="0" applyFont="1" applyFill="1" applyBorder="1"/>
    <xf numFmtId="0" fontId="1" fillId="0" borderId="0" xfId="0" applyFont="1" applyFill="1" applyBorder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1" fillId="0" borderId="0" xfId="0" applyFont="1" applyAlignment="1">
      <alignment wrapText="1"/>
    </xf>
    <xf numFmtId="0" fontId="0" fillId="4" borderId="6" xfId="0" applyFill="1" applyBorder="1"/>
    <xf numFmtId="0" fontId="0" fillId="4" borderId="7" xfId="0" applyFill="1" applyBorder="1"/>
    <xf numFmtId="0" fontId="2" fillId="4" borderId="0" xfId="0" applyFont="1" applyFill="1" applyBorder="1"/>
    <xf numFmtId="0" fontId="1" fillId="4" borderId="0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4" borderId="7" xfId="0" applyFont="1" applyFill="1" applyBorder="1"/>
    <xf numFmtId="0" fontId="1" fillId="4" borderId="2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" fillId="2" borderId="13" xfId="0" applyFont="1" applyFill="1" applyBorder="1" applyAlignment="1">
      <alignment horizontal="right"/>
    </xf>
    <xf numFmtId="0" fontId="4" fillId="5" borderId="14" xfId="0" applyFont="1" applyFill="1" applyBorder="1"/>
    <xf numFmtId="0" fontId="4" fillId="5" borderId="16" xfId="0" applyFont="1" applyFill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4" borderId="0" xfId="0" applyFont="1" applyFill="1" applyBorder="1"/>
    <xf numFmtId="0" fontId="1" fillId="4" borderId="0" xfId="0" applyFont="1" applyFill="1" applyBorder="1" applyAlignment="1"/>
    <xf numFmtId="2" fontId="1" fillId="2" borderId="13" xfId="0" applyNumberFormat="1" applyFont="1" applyFill="1" applyBorder="1" applyAlignment="1" applyProtection="1">
      <alignment horizontal="right"/>
      <protection hidden="1"/>
    </xf>
    <xf numFmtId="0" fontId="1" fillId="4" borderId="0" xfId="0" applyFont="1" applyFill="1" applyBorder="1" applyProtection="1">
      <protection hidden="1"/>
    </xf>
    <xf numFmtId="2" fontId="4" fillId="5" borderId="15" xfId="0" applyNumberFormat="1" applyFont="1" applyFill="1" applyBorder="1" applyProtection="1">
      <protection hidden="1"/>
    </xf>
    <xf numFmtId="0" fontId="1" fillId="4" borderId="0" xfId="0" applyFont="1" applyFill="1" applyBorder="1" applyAlignment="1">
      <alignment horizontal="center" wrapText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horizontal="left" wrapText="1"/>
    </xf>
  </cellXfs>
  <cellStyles count="1">
    <cellStyle name="Normální" xfId="0" builtinId="0"/>
  </cellStyles>
  <dxfs count="2">
    <dxf>
      <font>
        <b/>
        <i val="0"/>
        <color theme="9" tint="-0.499984740745262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70932</xdr:colOff>
      <xdr:row>2</xdr:row>
      <xdr:rowOff>114299</xdr:rowOff>
    </xdr:from>
    <xdr:to>
      <xdr:col>17</xdr:col>
      <xdr:colOff>666750</xdr:colOff>
      <xdr:row>16</xdr:row>
      <xdr:rowOff>65368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032" y="314324"/>
          <a:ext cx="5367843" cy="2694269"/>
        </a:xfrm>
        <a:prstGeom prst="rect">
          <a:avLst/>
        </a:prstGeom>
      </xdr:spPr>
    </xdr:pic>
    <xdr:clientData/>
  </xdr:twoCellAnchor>
  <xdr:twoCellAnchor editAs="oneCell">
    <xdr:from>
      <xdr:col>15</xdr:col>
      <xdr:colOff>142875</xdr:colOff>
      <xdr:row>2</xdr:row>
      <xdr:rowOff>81005</xdr:rowOff>
    </xdr:from>
    <xdr:to>
      <xdr:col>17</xdr:col>
      <xdr:colOff>731332</xdr:colOff>
      <xdr:row>4</xdr:row>
      <xdr:rowOff>85945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281030"/>
          <a:ext cx="1807657" cy="395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AE92"/>
  <sheetViews>
    <sheetView tabSelected="1" view="pageBreakPreview" zoomScaleNormal="100" zoomScaleSheetLayoutView="100" workbookViewId="0">
      <selection activeCell="R55" sqref="R55"/>
    </sheetView>
  </sheetViews>
  <sheetFormatPr defaultRowHeight="15" x14ac:dyDescent="0.25"/>
  <cols>
    <col min="1" max="1" width="2.5703125" customWidth="1"/>
    <col min="2" max="2" width="3.85546875" customWidth="1"/>
    <col min="3" max="3" width="18.28515625" customWidth="1"/>
    <col min="4" max="4" width="8.28515625" customWidth="1"/>
    <col min="5" max="5" width="19.28515625" customWidth="1"/>
    <col min="6" max="6" width="5" customWidth="1"/>
    <col min="7" max="7" width="11.28515625" customWidth="1"/>
    <col min="8" max="8" width="5" customWidth="1"/>
    <col min="9" max="9" width="2.28515625" customWidth="1"/>
    <col min="10" max="10" width="4" customWidth="1"/>
    <col min="11" max="11" width="12.42578125" customWidth="1"/>
    <col min="12" max="12" width="9.42578125" customWidth="1"/>
    <col min="18" max="18" width="15.28515625" customWidth="1"/>
    <col min="21" max="26" width="10.5703125" customWidth="1"/>
    <col min="27" max="27" width="13.5703125" customWidth="1"/>
    <col min="28" max="28" width="8.7109375" hidden="1" customWidth="1"/>
    <col min="29" max="29" width="23.140625" hidden="1" customWidth="1"/>
    <col min="30" max="30" width="26.5703125" hidden="1" customWidth="1"/>
    <col min="31" max="31" width="32.85546875" hidden="1" customWidth="1"/>
    <col min="32" max="33" width="10.5703125" customWidth="1"/>
  </cols>
  <sheetData>
    <row r="1" spans="1:30" x14ac:dyDescent="0.25">
      <c r="A1" s="44" t="s">
        <v>33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1:30" ht="15.7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</row>
    <row r="3" spans="1:30" x14ac:dyDescent="0.25">
      <c r="A3" s="1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1"/>
    </row>
    <row r="4" spans="1:30" ht="15.75" thickBot="1" x14ac:dyDescent="0.3">
      <c r="A4" s="1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1"/>
    </row>
    <row r="5" spans="1:30" ht="17.25" thickBot="1" x14ac:dyDescent="0.35">
      <c r="A5" s="10"/>
      <c r="B5" s="30" t="s">
        <v>34</v>
      </c>
      <c r="C5" s="30"/>
      <c r="D5" s="30"/>
      <c r="E5" s="3"/>
      <c r="F5" s="3"/>
      <c r="G5" s="20" t="s">
        <v>62</v>
      </c>
      <c r="H5" s="3"/>
      <c r="I5" s="3"/>
      <c r="J5" s="3"/>
      <c r="K5" s="3"/>
      <c r="L5" s="3"/>
      <c r="M5" s="3"/>
      <c r="N5" s="3"/>
      <c r="O5" s="3"/>
      <c r="P5" s="3"/>
      <c r="Q5" s="3"/>
      <c r="R5" s="11"/>
    </row>
    <row r="6" spans="1:30" ht="16.5" x14ac:dyDescent="0.3">
      <c r="A6" s="10"/>
      <c r="B6" s="4" t="s">
        <v>35</v>
      </c>
      <c r="C6" s="3"/>
      <c r="D6" s="3"/>
      <c r="E6" s="3"/>
      <c r="F6" s="3"/>
      <c r="G6" s="32">
        <f>VLOOKUP(G5,AB64:AE77,2,0)</f>
        <v>49</v>
      </c>
      <c r="H6" s="4" t="s">
        <v>46</v>
      </c>
      <c r="I6" s="3"/>
      <c r="J6" s="3"/>
      <c r="K6" s="3"/>
      <c r="L6" s="3"/>
      <c r="M6" s="3"/>
      <c r="N6" s="3"/>
      <c r="O6" s="3"/>
      <c r="P6" s="3"/>
      <c r="Q6" s="3"/>
      <c r="R6" s="11"/>
      <c r="AB6" s="41"/>
      <c r="AC6" s="41"/>
      <c r="AD6" s="43"/>
    </row>
    <row r="7" spans="1:30" ht="16.5" x14ac:dyDescent="0.3">
      <c r="A7" s="10"/>
      <c r="B7" s="4" t="s">
        <v>58</v>
      </c>
      <c r="C7" s="3"/>
      <c r="D7" s="3"/>
      <c r="E7" s="3"/>
      <c r="F7" s="3"/>
      <c r="G7" s="32">
        <f>VLOOKUP(G5,AB64:AE77,4,0)</f>
        <v>55</v>
      </c>
      <c r="H7" s="4" t="s">
        <v>46</v>
      </c>
      <c r="I7" s="3"/>
      <c r="J7" s="3"/>
      <c r="K7" s="3"/>
      <c r="L7" s="3"/>
      <c r="M7" s="3"/>
      <c r="N7" s="3"/>
      <c r="O7" s="3"/>
      <c r="P7" s="3"/>
      <c r="Q7" s="3"/>
      <c r="R7" s="11"/>
      <c r="AB7" s="42"/>
      <c r="AC7" s="41"/>
      <c r="AD7" s="43"/>
    </row>
    <row r="8" spans="1:30" ht="17.25" thickBot="1" x14ac:dyDescent="0.35">
      <c r="A8" s="10"/>
      <c r="B8" s="4" t="s">
        <v>55</v>
      </c>
      <c r="C8" s="3"/>
      <c r="D8" s="3"/>
      <c r="E8" s="3"/>
      <c r="F8" s="3"/>
      <c r="G8" s="32">
        <f>VLOOKUP(G5,AB64:AE77,3,0)</f>
        <v>50</v>
      </c>
      <c r="H8" s="4" t="s">
        <v>46</v>
      </c>
      <c r="I8" s="3"/>
      <c r="J8" s="3"/>
      <c r="K8" s="3"/>
      <c r="L8" s="3"/>
      <c r="M8" s="3"/>
      <c r="N8" s="3"/>
      <c r="O8" s="3"/>
      <c r="P8" s="3"/>
      <c r="Q8" s="3"/>
      <c r="R8" s="11"/>
      <c r="AB8" s="2"/>
      <c r="AC8" s="27"/>
      <c r="AD8" s="28"/>
    </row>
    <row r="9" spans="1:30" ht="17.25" thickBot="1" x14ac:dyDescent="0.35">
      <c r="A9" s="10"/>
      <c r="B9" s="3"/>
      <c r="C9" s="3"/>
      <c r="D9" s="3"/>
      <c r="E9" s="3"/>
      <c r="F9" s="3"/>
      <c r="G9" s="4"/>
      <c r="H9" s="4"/>
      <c r="I9" s="3"/>
      <c r="J9" s="3"/>
      <c r="K9" s="3"/>
      <c r="L9" s="3"/>
      <c r="M9" s="3"/>
      <c r="N9" s="3"/>
      <c r="O9" s="3"/>
      <c r="P9" s="3"/>
      <c r="Q9" s="3"/>
      <c r="R9" s="11"/>
      <c r="AB9" s="2" t="s">
        <v>61</v>
      </c>
      <c r="AC9" s="23"/>
      <c r="AD9" s="23"/>
    </row>
    <row r="10" spans="1:30" ht="17.25" thickBot="1" x14ac:dyDescent="0.35">
      <c r="A10" s="10"/>
      <c r="B10" s="4" t="s">
        <v>36</v>
      </c>
      <c r="C10" s="3"/>
      <c r="D10" s="3"/>
      <c r="E10" s="3"/>
      <c r="F10" s="3"/>
      <c r="G10" s="20" t="s">
        <v>16</v>
      </c>
      <c r="H10" s="4"/>
      <c r="I10" s="3"/>
      <c r="J10" s="3"/>
      <c r="K10" s="3"/>
      <c r="L10" s="3"/>
      <c r="M10" s="3"/>
      <c r="N10" s="3"/>
      <c r="O10" s="3"/>
      <c r="P10" s="3"/>
      <c r="Q10" s="3"/>
      <c r="R10" s="11"/>
      <c r="AB10" s="2" t="s">
        <v>0</v>
      </c>
      <c r="AC10" s="23"/>
      <c r="AD10" s="23"/>
    </row>
    <row r="11" spans="1:30" ht="16.5" hidden="1" x14ac:dyDescent="0.3">
      <c r="A11" s="10"/>
      <c r="B11" s="3"/>
      <c r="C11" s="3"/>
      <c r="D11" s="3"/>
      <c r="E11" s="3"/>
      <c r="F11" s="3"/>
      <c r="G11" s="4">
        <f>VLOOKUP(G10,AB81:AC84,2,0)</f>
        <v>4</v>
      </c>
      <c r="H11" s="4" t="s">
        <v>18</v>
      </c>
      <c r="I11" s="3"/>
      <c r="J11" s="3"/>
      <c r="K11" s="3"/>
      <c r="L11" s="3"/>
      <c r="M11" s="3"/>
      <c r="N11" s="3"/>
      <c r="O11" s="3"/>
      <c r="P11" s="3"/>
      <c r="Q11" s="3"/>
      <c r="R11" s="11"/>
      <c r="AB11" s="2" t="s">
        <v>1</v>
      </c>
      <c r="AC11" s="23"/>
      <c r="AD11" s="23"/>
    </row>
    <row r="12" spans="1:30" ht="16.5" x14ac:dyDescent="0.3">
      <c r="A12" s="10"/>
      <c r="B12" s="4" t="s">
        <v>37</v>
      </c>
      <c r="C12" s="4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1"/>
      <c r="AB12" s="2" t="s">
        <v>2</v>
      </c>
      <c r="AC12" s="23"/>
      <c r="AD12" s="23"/>
    </row>
    <row r="13" spans="1:30" ht="16.5" x14ac:dyDescent="0.3">
      <c r="A13" s="10"/>
      <c r="B13" s="4" t="s">
        <v>38</v>
      </c>
      <c r="C13" s="4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1"/>
      <c r="AB13" s="2" t="s">
        <v>3</v>
      </c>
      <c r="AC13" s="23"/>
      <c r="AD13" s="23"/>
    </row>
    <row r="14" spans="1:30" ht="16.5" x14ac:dyDescent="0.3">
      <c r="A14" s="10"/>
      <c r="B14" s="4" t="s">
        <v>39</v>
      </c>
      <c r="C14" s="4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1"/>
      <c r="AB14" s="2" t="s">
        <v>4</v>
      </c>
      <c r="AC14" s="23"/>
      <c r="AD14" s="23"/>
    </row>
    <row r="15" spans="1:30" ht="16.5" x14ac:dyDescent="0.3">
      <c r="A15" s="10"/>
      <c r="B15" s="4" t="s">
        <v>64</v>
      </c>
      <c r="C15" s="4"/>
      <c r="D15" s="4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1"/>
      <c r="AB15" s="2" t="s">
        <v>5</v>
      </c>
      <c r="AC15" s="23"/>
      <c r="AD15" s="23"/>
    </row>
    <row r="16" spans="1:30" ht="17.25" thickBot="1" x14ac:dyDescent="0.35">
      <c r="A16" s="1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1"/>
      <c r="AB16" s="2" t="s">
        <v>6</v>
      </c>
      <c r="AC16" s="23"/>
      <c r="AD16" s="23"/>
    </row>
    <row r="17" spans="1:30" ht="17.25" thickBot="1" x14ac:dyDescent="0.35">
      <c r="A17" s="10"/>
      <c r="B17" s="4" t="s">
        <v>40</v>
      </c>
      <c r="C17" s="3"/>
      <c r="D17" s="3"/>
      <c r="E17" s="3"/>
      <c r="F17" s="3"/>
      <c r="G17" s="31">
        <v>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11"/>
      <c r="AB17" s="2" t="s">
        <v>7</v>
      </c>
      <c r="AC17" s="23"/>
      <c r="AD17" s="23"/>
    </row>
    <row r="18" spans="1:30" ht="16.5" x14ac:dyDescent="0.3">
      <c r="A18" s="1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1"/>
      <c r="AB18" s="2" t="s">
        <v>8</v>
      </c>
      <c r="AC18" s="23"/>
      <c r="AD18" s="23"/>
    </row>
    <row r="19" spans="1:30" ht="16.5" x14ac:dyDescent="0.3">
      <c r="A19" s="10"/>
      <c r="B19" s="4" t="s">
        <v>41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1"/>
      <c r="AB19" s="2" t="s">
        <v>9</v>
      </c>
      <c r="AC19" s="23"/>
      <c r="AD19" s="23"/>
    </row>
    <row r="20" spans="1:30" ht="16.5" x14ac:dyDescent="0.3">
      <c r="A20" s="10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1"/>
      <c r="AB20" s="2" t="s">
        <v>10</v>
      </c>
      <c r="AC20" s="23"/>
      <c r="AD20" s="23"/>
    </row>
    <row r="21" spans="1:30" ht="16.5" x14ac:dyDescent="0.3">
      <c r="A21" s="10"/>
      <c r="B21" s="29" t="s">
        <v>60</v>
      </c>
      <c r="C21" s="3"/>
      <c r="D21" s="3"/>
      <c r="E21" s="3"/>
      <c r="F21" s="3"/>
      <c r="G21" s="3"/>
      <c r="H21" s="3"/>
      <c r="I21" s="3"/>
      <c r="J21" s="29" t="s">
        <v>59</v>
      </c>
      <c r="K21" s="3"/>
      <c r="L21" s="3"/>
      <c r="M21" s="3"/>
      <c r="N21" s="3"/>
      <c r="O21" s="3"/>
      <c r="P21" s="3"/>
      <c r="Q21" s="3"/>
      <c r="R21" s="11"/>
      <c r="AB21" s="2" t="s">
        <v>11</v>
      </c>
      <c r="AC21" s="23"/>
      <c r="AD21" s="23"/>
    </row>
    <row r="22" spans="1:30" ht="17.25" thickBot="1" x14ac:dyDescent="0.35">
      <c r="A22" s="10"/>
      <c r="B22" s="12" t="s">
        <v>47</v>
      </c>
      <c r="C22" s="4"/>
      <c r="D22" s="4"/>
      <c r="E22" s="3"/>
      <c r="F22" s="3"/>
      <c r="G22" s="3"/>
      <c r="H22" s="3"/>
      <c r="I22" s="3"/>
      <c r="J22" s="12" t="s">
        <v>47</v>
      </c>
      <c r="K22" s="4"/>
      <c r="L22" s="4"/>
      <c r="M22" s="3"/>
      <c r="N22" s="3"/>
      <c r="O22" s="3"/>
      <c r="P22" s="3"/>
      <c r="Q22" s="3"/>
      <c r="R22" s="11"/>
      <c r="AB22" s="2" t="s">
        <v>62</v>
      </c>
      <c r="AC22" s="23"/>
      <c r="AD22" s="23"/>
    </row>
    <row r="23" spans="1:30" ht="17.25" thickBot="1" x14ac:dyDescent="0.35">
      <c r="A23" s="10"/>
      <c r="B23" s="21" t="s">
        <v>19</v>
      </c>
      <c r="C23" s="33">
        <f>G7+10*LOG10(G11/(PI()*4*POWER(G17,2)))</f>
        <v>40.486076178665414</v>
      </c>
      <c r="D23" s="22" t="s">
        <v>46</v>
      </c>
      <c r="E23" s="3"/>
      <c r="F23" s="3"/>
      <c r="G23" s="3"/>
      <c r="H23" s="3"/>
      <c r="I23" s="3"/>
      <c r="J23" s="21" t="s">
        <v>19</v>
      </c>
      <c r="K23" s="33">
        <f>G8+10*LOG10(G11/(PI()*4*POWER(G17,2)))</f>
        <v>35.486076178665414</v>
      </c>
      <c r="L23" s="22" t="s">
        <v>46</v>
      </c>
      <c r="M23" s="3"/>
      <c r="N23" s="3"/>
      <c r="O23" s="3"/>
      <c r="P23" s="3"/>
      <c r="Q23" s="3"/>
      <c r="R23" s="11"/>
      <c r="AB23" s="2" t="s">
        <v>63</v>
      </c>
      <c r="AC23" s="23"/>
      <c r="AD23" s="23"/>
    </row>
    <row r="24" spans="1:30" ht="16.5" x14ac:dyDescent="0.3">
      <c r="A24" s="1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1"/>
      <c r="AB24" s="23"/>
      <c r="AC24" s="23"/>
      <c r="AD24" s="23"/>
    </row>
    <row r="25" spans="1:30" ht="16.5" x14ac:dyDescent="0.3">
      <c r="A25" s="10"/>
      <c r="B25" s="12" t="s">
        <v>42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1"/>
      <c r="AB25" s="23"/>
      <c r="AC25" s="23"/>
      <c r="AD25" s="23"/>
    </row>
    <row r="26" spans="1:30" ht="16.5" customHeight="1" x14ac:dyDescent="0.3">
      <c r="A26" s="10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4"/>
      <c r="AB26" s="23"/>
      <c r="AC26" s="23"/>
      <c r="AD26" s="23"/>
    </row>
    <row r="27" spans="1:30" ht="15" customHeight="1" x14ac:dyDescent="0.25">
      <c r="A27" s="10"/>
      <c r="B27" s="50" t="s">
        <v>43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AB27" s="24"/>
      <c r="AC27" s="24"/>
      <c r="AD27" s="24"/>
    </row>
    <row r="28" spans="1:30" ht="21" customHeight="1" x14ac:dyDescent="0.3">
      <c r="A28" s="1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AB28" s="8"/>
      <c r="AC28" s="24"/>
      <c r="AD28" s="24"/>
    </row>
    <row r="29" spans="1:30" ht="16.5" x14ac:dyDescent="0.3">
      <c r="A29" s="10"/>
      <c r="B29" s="4" t="s">
        <v>44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1"/>
      <c r="AB29" s="5"/>
      <c r="AC29" s="25"/>
      <c r="AD29" s="24"/>
    </row>
    <row r="30" spans="1:30" ht="18.75" customHeight="1" x14ac:dyDescent="0.3">
      <c r="A30" s="10"/>
      <c r="B30" s="39" t="s">
        <v>66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AB30" s="7"/>
      <c r="AC30" s="25"/>
      <c r="AD30" s="24"/>
    </row>
    <row r="31" spans="1:30" ht="17.25" thickBot="1" x14ac:dyDescent="0.35">
      <c r="A31" s="1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5"/>
      <c r="AB31" s="23"/>
      <c r="AC31" s="25"/>
      <c r="AD31" s="24"/>
    </row>
    <row r="32" spans="1:30" ht="15.75" customHeight="1" x14ac:dyDescent="0.3">
      <c r="A32" s="10"/>
      <c r="B32" s="34" t="s">
        <v>53</v>
      </c>
      <c r="C32" s="34"/>
      <c r="D32" s="35" t="str">
        <f>IF(C23&lt;50,"VYHOVUJE","NEVYHOVUJE")</f>
        <v>VYHOVUJE</v>
      </c>
      <c r="E32" s="3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5"/>
      <c r="AB32" s="26"/>
      <c r="AC32" s="25"/>
      <c r="AD32" s="24"/>
    </row>
    <row r="33" spans="1:30" ht="17.25" thickBot="1" x14ac:dyDescent="0.35">
      <c r="A33" s="10"/>
      <c r="B33" s="34"/>
      <c r="C33" s="34"/>
      <c r="D33" s="37"/>
      <c r="E33" s="38"/>
      <c r="F33" s="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15"/>
      <c r="AB33" s="23"/>
      <c r="AC33" s="25"/>
      <c r="AD33" s="24"/>
    </row>
    <row r="34" spans="1:30" ht="18" customHeight="1" thickBot="1" x14ac:dyDescent="0.35">
      <c r="A34" s="10"/>
      <c r="B34" s="4"/>
      <c r="C34" s="4"/>
      <c r="D34" s="4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15"/>
      <c r="AB34" s="26"/>
      <c r="AC34" s="25"/>
      <c r="AD34" s="24"/>
    </row>
    <row r="35" spans="1:30" ht="16.5" x14ac:dyDescent="0.3">
      <c r="A35" s="10"/>
      <c r="B35" s="34" t="s">
        <v>54</v>
      </c>
      <c r="C35" s="34"/>
      <c r="D35" s="35" t="str">
        <f>IF(K23&lt;40,"VYHOVUJE","NEVYHOVUJE")</f>
        <v>VYHOVUJE</v>
      </c>
      <c r="E35" s="3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15"/>
      <c r="AC35" s="6"/>
    </row>
    <row r="36" spans="1:30" ht="17.25" thickBot="1" x14ac:dyDescent="0.35">
      <c r="A36" s="10"/>
      <c r="B36" s="34"/>
      <c r="C36" s="34"/>
      <c r="D36" s="37"/>
      <c r="E36" s="3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15"/>
      <c r="AC36" s="6"/>
    </row>
    <row r="37" spans="1:30" ht="16.5" x14ac:dyDescent="0.3">
      <c r="A37" s="10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15"/>
      <c r="AC37" s="6"/>
    </row>
    <row r="38" spans="1:30" ht="16.5" x14ac:dyDescent="0.3">
      <c r="A38" s="1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15"/>
      <c r="AC38" s="6"/>
    </row>
    <row r="39" spans="1:30" ht="16.5" x14ac:dyDescent="0.3">
      <c r="A39" s="10"/>
      <c r="B39" s="56" t="s">
        <v>56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7"/>
      <c r="AC39" s="6"/>
    </row>
    <row r="40" spans="1:30" ht="16.5" x14ac:dyDescent="0.3">
      <c r="A40" s="10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7"/>
      <c r="AC40" s="6"/>
    </row>
    <row r="41" spans="1:30" ht="16.5" x14ac:dyDescent="0.3">
      <c r="A41" s="1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15"/>
      <c r="AC41" s="6"/>
    </row>
    <row r="42" spans="1:30" ht="16.5" x14ac:dyDescent="0.3">
      <c r="A42" s="1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15"/>
      <c r="AC42" s="6"/>
    </row>
    <row r="43" spans="1:30" ht="16.5" x14ac:dyDescent="0.3">
      <c r="A43" s="1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15"/>
      <c r="AC43" s="6"/>
    </row>
    <row r="44" spans="1:30" ht="16.5" x14ac:dyDescent="0.3">
      <c r="A44" s="1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15"/>
      <c r="AC44" s="6"/>
    </row>
    <row r="45" spans="1:30" ht="16.5" x14ac:dyDescent="0.3">
      <c r="A45" s="10"/>
      <c r="B45" s="16"/>
      <c r="C45" s="16"/>
      <c r="D45" s="16"/>
      <c r="E45" s="4"/>
      <c r="F45" s="4"/>
      <c r="G45" s="4"/>
      <c r="H45" s="4"/>
      <c r="I45" s="4"/>
      <c r="J45" s="4"/>
      <c r="K45" s="4"/>
      <c r="L45" s="4"/>
      <c r="M45" s="4"/>
      <c r="N45" s="16"/>
      <c r="O45" s="16"/>
      <c r="P45" s="16"/>
      <c r="Q45" s="16"/>
      <c r="R45" s="15"/>
      <c r="AC45" s="6"/>
    </row>
    <row r="46" spans="1:30" ht="16.5" x14ac:dyDescent="0.3">
      <c r="A46" s="10"/>
      <c r="B46" s="4" t="s">
        <v>65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 t="s">
        <v>48</v>
      </c>
      <c r="O46" s="4"/>
      <c r="P46" s="4"/>
      <c r="Q46" s="4"/>
      <c r="R46" s="15"/>
    </row>
    <row r="47" spans="1:30" ht="16.5" x14ac:dyDescent="0.3">
      <c r="A47" s="1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15"/>
    </row>
    <row r="48" spans="1:30" x14ac:dyDescent="0.25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1"/>
    </row>
    <row r="49" spans="1:31" ht="16.5" x14ac:dyDescent="0.3">
      <c r="A49" s="10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4" t="s">
        <v>49</v>
      </c>
      <c r="O49" s="4"/>
      <c r="P49" s="3"/>
      <c r="Q49" s="3"/>
      <c r="R49" s="11"/>
    </row>
    <row r="50" spans="1:31" ht="16.5" x14ac:dyDescent="0.3">
      <c r="A50" s="10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4" t="s">
        <v>50</v>
      </c>
      <c r="O50" s="4"/>
      <c r="P50" s="3"/>
      <c r="Q50" s="3"/>
      <c r="R50" s="11"/>
    </row>
    <row r="51" spans="1:31" ht="16.5" x14ac:dyDescent="0.3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4" t="s">
        <v>51</v>
      </c>
      <c r="O51" s="4"/>
      <c r="P51" s="3"/>
      <c r="Q51" s="3"/>
      <c r="R51" s="11"/>
    </row>
    <row r="52" spans="1:31" ht="16.5" x14ac:dyDescent="0.3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4" t="s">
        <v>52</v>
      </c>
      <c r="O52" s="4"/>
      <c r="P52" s="3"/>
      <c r="Q52" s="3"/>
      <c r="R52" s="11"/>
    </row>
    <row r="53" spans="1:31" x14ac:dyDescent="0.25">
      <c r="A53" s="10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1"/>
    </row>
    <row r="54" spans="1:31" ht="15.75" thickBot="1" x14ac:dyDescent="0.3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62" spans="1:31" x14ac:dyDescent="0.25">
      <c r="AB62" s="52" t="s">
        <v>12</v>
      </c>
      <c r="AC62" s="52" t="s">
        <v>13</v>
      </c>
      <c r="AD62" s="54" t="s">
        <v>45</v>
      </c>
      <c r="AE62" s="54" t="s">
        <v>57</v>
      </c>
    </row>
    <row r="63" spans="1:31" x14ac:dyDescent="0.25">
      <c r="AB63" s="53"/>
      <c r="AC63" s="53"/>
      <c r="AD63" s="55"/>
      <c r="AE63" s="55"/>
    </row>
    <row r="64" spans="1:31" ht="16.5" x14ac:dyDescent="0.3">
      <c r="Z64" s="23"/>
      <c r="AB64" s="2" t="s">
        <v>0</v>
      </c>
      <c r="AC64" s="2">
        <v>51</v>
      </c>
      <c r="AD64" s="2">
        <v>56</v>
      </c>
      <c r="AE64" s="2">
        <v>64</v>
      </c>
    </row>
    <row r="65" spans="26:31" ht="16.5" x14ac:dyDescent="0.3">
      <c r="Z65" s="23"/>
      <c r="AB65" s="2" t="s">
        <v>1</v>
      </c>
      <c r="AC65" s="2">
        <v>55</v>
      </c>
      <c r="AD65" s="2">
        <v>56</v>
      </c>
      <c r="AE65" s="2">
        <v>64</v>
      </c>
    </row>
    <row r="66" spans="26:31" ht="16.5" x14ac:dyDescent="0.3">
      <c r="Z66" s="23"/>
      <c r="AB66" s="2" t="s">
        <v>2</v>
      </c>
      <c r="AC66" s="2">
        <v>58</v>
      </c>
      <c r="AD66" s="2">
        <v>61</v>
      </c>
      <c r="AE66" s="2">
        <v>65.5</v>
      </c>
    </row>
    <row r="67" spans="26:31" ht="16.5" x14ac:dyDescent="0.3">
      <c r="Z67" s="23"/>
      <c r="AB67" s="2" t="s">
        <v>3</v>
      </c>
      <c r="AC67" s="2">
        <v>62</v>
      </c>
      <c r="AD67" s="2">
        <v>69</v>
      </c>
      <c r="AE67" s="2">
        <v>71</v>
      </c>
    </row>
    <row r="68" spans="26:31" ht="16.5" x14ac:dyDescent="0.3">
      <c r="Z68" s="23"/>
      <c r="AB68" s="2" t="s">
        <v>4</v>
      </c>
      <c r="AC68" s="2">
        <v>50</v>
      </c>
      <c r="AD68" s="2">
        <v>55</v>
      </c>
      <c r="AE68" s="2">
        <v>63</v>
      </c>
    </row>
    <row r="69" spans="26:31" ht="16.5" x14ac:dyDescent="0.3">
      <c r="Z69" s="23"/>
      <c r="AB69" s="2" t="s">
        <v>5</v>
      </c>
      <c r="AC69" s="2">
        <v>54</v>
      </c>
      <c r="AD69" s="2">
        <v>57</v>
      </c>
      <c r="AE69" s="2">
        <v>64</v>
      </c>
    </row>
    <row r="70" spans="26:31" ht="16.5" x14ac:dyDescent="0.3">
      <c r="Z70" s="23"/>
      <c r="AB70" s="2" t="s">
        <v>6</v>
      </c>
      <c r="AC70" s="2">
        <v>57</v>
      </c>
      <c r="AD70" s="2">
        <v>60</v>
      </c>
      <c r="AE70" s="2">
        <v>64</v>
      </c>
    </row>
    <row r="71" spans="26:31" ht="16.5" x14ac:dyDescent="0.3">
      <c r="Z71" s="23"/>
      <c r="AB71" s="2" t="s">
        <v>7</v>
      </c>
      <c r="AC71" s="2">
        <v>61</v>
      </c>
      <c r="AD71" s="2">
        <v>69</v>
      </c>
      <c r="AE71" s="2">
        <v>70</v>
      </c>
    </row>
    <row r="72" spans="26:31" ht="16.5" x14ac:dyDescent="0.3">
      <c r="Z72" s="23"/>
      <c r="AB72" s="2" t="s">
        <v>8</v>
      </c>
      <c r="AC72" s="2">
        <v>53</v>
      </c>
      <c r="AD72" s="2">
        <v>55</v>
      </c>
      <c r="AE72" s="2">
        <v>58</v>
      </c>
    </row>
    <row r="73" spans="26:31" ht="16.5" x14ac:dyDescent="0.3">
      <c r="Z73" s="23"/>
      <c r="AB73" s="2" t="s">
        <v>9</v>
      </c>
      <c r="AC73" s="2">
        <v>53</v>
      </c>
      <c r="AD73" s="2">
        <v>55</v>
      </c>
      <c r="AE73" s="2">
        <v>60</v>
      </c>
    </row>
    <row r="74" spans="26:31" ht="16.5" x14ac:dyDescent="0.3">
      <c r="Z74" s="23"/>
      <c r="AB74" s="2" t="s">
        <v>10</v>
      </c>
      <c r="AC74" s="2">
        <v>55</v>
      </c>
      <c r="AD74" s="2">
        <v>55</v>
      </c>
      <c r="AE74" s="2">
        <v>62</v>
      </c>
    </row>
    <row r="75" spans="26:31" ht="16.5" x14ac:dyDescent="0.3">
      <c r="Z75" s="23"/>
      <c r="AB75" s="2" t="s">
        <v>11</v>
      </c>
      <c r="AC75" s="2">
        <v>55</v>
      </c>
      <c r="AD75" s="2">
        <v>61</v>
      </c>
      <c r="AE75" s="2">
        <v>64</v>
      </c>
    </row>
    <row r="76" spans="26:31" ht="16.5" x14ac:dyDescent="0.3">
      <c r="Z76" s="23"/>
      <c r="AB76" s="2" t="s">
        <v>62</v>
      </c>
      <c r="AC76" s="2">
        <v>49</v>
      </c>
      <c r="AD76" s="2">
        <v>50</v>
      </c>
      <c r="AE76" s="2">
        <v>55</v>
      </c>
    </row>
    <row r="77" spans="26:31" ht="16.5" x14ac:dyDescent="0.3">
      <c r="Z77" s="23"/>
      <c r="AB77" s="2" t="s">
        <v>63</v>
      </c>
      <c r="AC77" s="2">
        <v>49</v>
      </c>
      <c r="AD77" s="2">
        <v>54</v>
      </c>
      <c r="AE77" s="2">
        <v>59</v>
      </c>
    </row>
    <row r="78" spans="26:31" ht="16.5" x14ac:dyDescent="0.3">
      <c r="Z78" s="23"/>
      <c r="AB78" s="2"/>
      <c r="AC78" s="2"/>
      <c r="AD78" s="2"/>
      <c r="AE78" s="2"/>
    </row>
    <row r="79" spans="26:31" ht="16.5" x14ac:dyDescent="0.3">
      <c r="Z79" s="23"/>
      <c r="AB79" s="2"/>
      <c r="AC79" s="2"/>
      <c r="AD79" s="2"/>
      <c r="AE79" s="2"/>
    </row>
    <row r="80" spans="26:31" ht="16.5" x14ac:dyDescent="0.3">
      <c r="AB80" s="2"/>
      <c r="AC80" s="2"/>
      <c r="AD80" s="2"/>
      <c r="AE80" s="2"/>
    </row>
    <row r="81" spans="28:31" ht="16.5" x14ac:dyDescent="0.3">
      <c r="AB81" s="2" t="s">
        <v>14</v>
      </c>
      <c r="AC81" s="2">
        <v>1</v>
      </c>
      <c r="AD81" s="2"/>
      <c r="AE81" s="2"/>
    </row>
    <row r="82" spans="28:31" ht="16.5" x14ac:dyDescent="0.3">
      <c r="AB82" s="2" t="s">
        <v>15</v>
      </c>
      <c r="AC82" s="2">
        <v>2</v>
      </c>
      <c r="AD82" s="2"/>
      <c r="AE82" s="2"/>
    </row>
    <row r="83" spans="28:31" ht="16.5" x14ac:dyDescent="0.3">
      <c r="AB83" s="2" t="s">
        <v>16</v>
      </c>
      <c r="AC83" s="2">
        <v>4</v>
      </c>
      <c r="AD83" s="2"/>
      <c r="AE83" s="2"/>
    </row>
    <row r="84" spans="28:31" ht="16.5" x14ac:dyDescent="0.3">
      <c r="AB84" s="2" t="s">
        <v>17</v>
      </c>
      <c r="AC84" s="2">
        <v>8</v>
      </c>
      <c r="AD84" s="2"/>
      <c r="AE84" s="2"/>
    </row>
    <row r="86" spans="28:31" ht="16.5" x14ac:dyDescent="0.3">
      <c r="AB86" s="8" t="s">
        <v>20</v>
      </c>
    </row>
    <row r="87" spans="28:31" ht="16.5" x14ac:dyDescent="0.3">
      <c r="AB87" s="5" t="s">
        <v>21</v>
      </c>
      <c r="AC87" s="6" t="s">
        <v>22</v>
      </c>
    </row>
    <row r="88" spans="28:31" ht="346.5" x14ac:dyDescent="0.3">
      <c r="AB88" s="7" t="s">
        <v>23</v>
      </c>
      <c r="AC88" s="6" t="s">
        <v>24</v>
      </c>
    </row>
    <row r="89" spans="28:31" ht="16.5" x14ac:dyDescent="0.3">
      <c r="AB89" s="1" t="s">
        <v>26</v>
      </c>
      <c r="AC89" s="6" t="s">
        <v>25</v>
      </c>
    </row>
    <row r="90" spans="28:31" ht="132" x14ac:dyDescent="0.3">
      <c r="AB90" s="9" t="s">
        <v>27</v>
      </c>
      <c r="AC90" s="6" t="s">
        <v>28</v>
      </c>
    </row>
    <row r="91" spans="28:31" ht="16.5" x14ac:dyDescent="0.3">
      <c r="AB91" s="1" t="s">
        <v>29</v>
      </c>
      <c r="AC91" s="6" t="s">
        <v>30</v>
      </c>
    </row>
    <row r="92" spans="28:31" ht="148.5" x14ac:dyDescent="0.3">
      <c r="AB92" s="9" t="s">
        <v>31</v>
      </c>
      <c r="AC92" s="6" t="s">
        <v>32</v>
      </c>
    </row>
  </sheetData>
  <sheetProtection algorithmName="SHA-512" hashValue="mIrg83KE5nD3/uFTex25vNsZWgSh6HPjWgAmh+bEzJFjx9U5n/md98Hh4mPAmwEg2T9XotZ4bPR8H7QW3RtAlw==" saltValue="IfCelsTJAR0E41ZyviyP0g==" spinCount="100000" sheet="1" sort="0"/>
  <protectedRanges>
    <protectedRange sqref="N45:Q45" name="Oblast5"/>
    <protectedRange sqref="G17" name="Oblast3"/>
    <protectedRange sqref="G5" name="Oblast1"/>
    <protectedRange sqref="G10" name="Oblast2"/>
    <protectedRange sqref="B45:C45" name="Oblast4"/>
  </protectedRanges>
  <sortState xmlns:xlrd2="http://schemas.microsoft.com/office/spreadsheetml/2017/richdata2" ref="B9:B12">
    <sortCondition sortBy="icon" ref="B9"/>
  </sortState>
  <mergeCells count="15">
    <mergeCell ref="AB62:AB63"/>
    <mergeCell ref="AC62:AC63"/>
    <mergeCell ref="AD62:AD63"/>
    <mergeCell ref="AE62:AE63"/>
    <mergeCell ref="B39:R40"/>
    <mergeCell ref="AB6:AB7"/>
    <mergeCell ref="AC6:AC7"/>
    <mergeCell ref="AD6:AD7"/>
    <mergeCell ref="A1:R2"/>
    <mergeCell ref="B27:R28"/>
    <mergeCell ref="B35:C36"/>
    <mergeCell ref="D32:E33"/>
    <mergeCell ref="D35:E36"/>
    <mergeCell ref="B30:R30"/>
    <mergeCell ref="B32:C33"/>
  </mergeCells>
  <conditionalFormatting sqref="D32 D35">
    <cfRule type="cellIs" dxfId="1" priority="3" operator="equal">
      <formula>"NEVYHOVUJE"</formula>
    </cfRule>
    <cfRule type="cellIs" dxfId="0" priority="4" operator="equal">
      <formula>"VYHOVUJE"</formula>
    </cfRule>
  </conditionalFormatting>
  <dataValidations count="2">
    <dataValidation type="list" allowBlank="1" showInputMessage="1" showErrorMessage="1" sqref="G10" xr:uid="{00000000-0002-0000-0000-000000000000}">
      <formula1>Smerový_činiteľ</formula1>
    </dataValidation>
    <dataValidation type="list" allowBlank="1" showInputMessage="1" showErrorMessage="1" sqref="G5" xr:uid="{00000000-0002-0000-0000-000001000000}">
      <formula1>$AB$10:$AB$23</formula1>
    </dataValidation>
  </dataValidations>
  <pageMargins left="0.25" right="0.25" top="0.75" bottom="0.75" header="0.3" footer="0.3"/>
  <pageSetup paperSize="9" scale="60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List1</vt:lpstr>
      <vt:lpstr>List2</vt:lpstr>
      <vt:lpstr>Smerový_činiteľ</vt:lpstr>
      <vt:lpstr>Typ_tepelného_čerpadla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Živner</dc:creator>
  <cp:lastModifiedBy>Lukáš Živner</cp:lastModifiedBy>
  <cp:lastPrinted>2022-07-05T13:34:21Z</cp:lastPrinted>
  <dcterms:created xsi:type="dcterms:W3CDTF">2018-07-17T09:00:23Z</dcterms:created>
  <dcterms:modified xsi:type="dcterms:W3CDTF">2022-10-14T09:27:45Z</dcterms:modified>
</cp:coreProperties>
</file>